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Melanie\Melanie\Melanie\FY2019-20 Budget\FINAL EOC\"/>
    </mc:Choice>
  </mc:AlternateContent>
  <xr:revisionPtr revIDLastSave="0" documentId="8_{554B71CC-5323-4D42-BAD6-F2738DAC4C96}" xr6:coauthVersionLast="31" xr6:coauthVersionMax="31" xr10:uidLastSave="{00000000-0000-0000-0000-000000000000}"/>
  <bookViews>
    <workbookView xWindow="0" yWindow="0" windowWidth="20490" windowHeight="7530" xr2:uid="{00000000-000D-0000-FFFF-FFFF00000000}"/>
  </bookViews>
  <sheets>
    <sheet name="Table 1" sheetId="1" r:id="rId1"/>
  </sheets>
  <definedNames>
    <definedName name="_xlnm.Print_Area" localSheetId="0">'Table 1'!$A$1:$G$155</definedName>
    <definedName name="_xlnm.Print_Titles" localSheetId="0">'Table 1'!$1:$2</definedName>
  </definedNames>
  <calcPr calcId="17901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43" i="1" l="1"/>
  <c r="K65" i="1" l="1"/>
  <c r="F18" i="1" l="1"/>
  <c r="F153" i="1" l="1"/>
  <c r="F142" i="1"/>
  <c r="F128" i="1"/>
  <c r="F125" i="1"/>
  <c r="F88" i="1"/>
  <c r="F78" i="1"/>
  <c r="F74" i="1"/>
  <c r="F67" i="1"/>
  <c r="F55" i="1"/>
  <c r="F48" i="1"/>
  <c r="F41" i="1"/>
  <c r="F34" i="1"/>
  <c r="F143" i="1" l="1"/>
  <c r="D34" i="1"/>
  <c r="E25" i="1"/>
  <c r="E153" i="1"/>
  <c r="E142" i="1"/>
  <c r="D142" i="1"/>
  <c r="E131" i="1"/>
  <c r="D131" i="1"/>
  <c r="D128" i="1"/>
  <c r="E128" i="1"/>
  <c r="E125" i="1"/>
  <c r="D125" i="1"/>
  <c r="D18" i="1"/>
  <c r="E67" i="1"/>
  <c r="E41" i="1"/>
  <c r="E88" i="1"/>
  <c r="D88" i="1"/>
  <c r="E78" i="1"/>
  <c r="D78" i="1"/>
  <c r="E74" i="1"/>
  <c r="D74" i="1"/>
  <c r="D67" i="1"/>
  <c r="E55" i="1"/>
  <c r="D55" i="1"/>
  <c r="E48" i="1"/>
  <c r="D48" i="1"/>
  <c r="D41" i="1"/>
  <c r="E34" i="1"/>
  <c r="D25" i="1"/>
  <c r="E18" i="1"/>
  <c r="E143" i="1" l="1"/>
</calcChain>
</file>

<file path=xl/sharedStrings.xml><?xml version="1.0" encoding="utf-8"?>
<sst xmlns="http://schemas.openxmlformats.org/spreadsheetml/2006/main" count="155" uniqueCount="117">
  <si>
    <t>H. Charter School District</t>
    <phoneticPr fontId="15" type="noConversion"/>
  </si>
  <si>
    <t>G. TRANSPORTATION/BUSES</t>
    <phoneticPr fontId="15" type="noConversion"/>
  </si>
  <si>
    <t>F. PARTNERSHIPS</t>
    <phoneticPr fontId="15" type="noConversion"/>
  </si>
  <si>
    <t>D. LEADERSHIP</t>
    <phoneticPr fontId="15" type="noConversion"/>
  </si>
  <si>
    <t>EAA Technical Assistance</t>
    <phoneticPr fontId="15" type="noConversion"/>
  </si>
  <si>
    <t>B. Early Childhood</t>
    <phoneticPr fontId="15" type="noConversion"/>
  </si>
  <si>
    <t>C. TEACHER QUALITY</t>
    <phoneticPr fontId="15" type="noConversion"/>
  </si>
  <si>
    <t>E. EIA Employer Contributions</t>
    <phoneticPr fontId="15" type="noConversion"/>
  </si>
  <si>
    <t>Power School/Data Collection</t>
  </si>
  <si>
    <t>Alloy EIA - 4 YR Early Child</t>
  </si>
  <si>
    <t>SC Program for the Recruitment and Retention of Minority Teachers, SC State University (Base: $339,482)</t>
  </si>
  <si>
    <t>Other Operating</t>
  </si>
  <si>
    <t>I. First Steps to School Readiness</t>
  </si>
  <si>
    <t>County Partnerships</t>
  </si>
  <si>
    <t>CDEPP</t>
  </si>
  <si>
    <t>Fringe Benefits</t>
  </si>
  <si>
    <t>BabyNet Autism Therapy</t>
  </si>
  <si>
    <t>Baby Net Autism Therapy (J020)</t>
  </si>
  <si>
    <t>2016-17</t>
  </si>
  <si>
    <t>Unclassified Positions</t>
  </si>
  <si>
    <t>EIA RECURRING TOTAL</t>
  </si>
  <si>
    <t>Abbeville Districts Capital Improvements                           (Non-Recurring)</t>
  </si>
  <si>
    <t xml:space="preserve">EEDA  </t>
  </si>
  <si>
    <r>
      <rPr>
        <b/>
        <u/>
        <sz val="11"/>
        <rFont val="Arial"/>
        <family val="2"/>
      </rPr>
      <t>Education Improvement Act</t>
    </r>
  </si>
  <si>
    <t>Other Operating Expenses</t>
  </si>
  <si>
    <t xml:space="preserve">Total </t>
  </si>
  <si>
    <t xml:space="preserve"> </t>
  </si>
  <si>
    <t>SCDE- Technical Assistance</t>
  </si>
  <si>
    <t xml:space="preserve">SDE-K-12 Funding Gap </t>
  </si>
  <si>
    <t>2017-18</t>
  </si>
  <si>
    <t xml:space="preserve">Summer Reading Camps </t>
  </si>
  <si>
    <t>Aid to Districts Technology</t>
  </si>
  <si>
    <t>School Value-Added Instrument</t>
  </si>
  <si>
    <t>Classified Positions</t>
  </si>
  <si>
    <t>Other Personal Services</t>
  </si>
  <si>
    <t>A. STANDARDS, TEACHING, LEARNING, ACCOUNTABILITY</t>
  </si>
  <si>
    <t>1. Student Learning</t>
  </si>
  <si>
    <t>Personal Service Classified Positions</t>
  </si>
  <si>
    <t>Adult Education</t>
  </si>
  <si>
    <t>Aid to Districts</t>
  </si>
  <si>
    <t>Students at Risk of School Failure</t>
  </si>
  <si>
    <t>Arts Curricula</t>
  </si>
  <si>
    <t>Reading Coaches</t>
  </si>
  <si>
    <t>Subtotal</t>
  </si>
  <si>
    <t>2. Student Testing</t>
  </si>
  <si>
    <t>Assessment / Testing</t>
  </si>
  <si>
    <t>3. Curriculum &amp; Standards</t>
  </si>
  <si>
    <t>Other Personal Service</t>
  </si>
  <si>
    <t>Reading</t>
  </si>
  <si>
    <t>Instructional Materials</t>
  </si>
  <si>
    <t>4. Assistance, Intervention, &amp; Reward</t>
  </si>
  <si>
    <t>SCDE-CDEPP</t>
  </si>
  <si>
    <t>1. Certification</t>
  </si>
  <si>
    <t>2. Retention &amp; Reward</t>
  </si>
  <si>
    <t>Special Items</t>
  </si>
  <si>
    <t>Teacher of the Year Award</t>
  </si>
  <si>
    <t>Teacher Quality Commission</t>
  </si>
  <si>
    <t>Teacher Salary Supplement</t>
  </si>
  <si>
    <t>Teacher Salary Supplement - Fringe</t>
  </si>
  <si>
    <t>National Board Certification</t>
  </si>
  <si>
    <t>Rural Teacher Recruiting Initiative</t>
  </si>
  <si>
    <t>Teacher Supplies</t>
  </si>
  <si>
    <t>3. Professional Development</t>
  </si>
  <si>
    <t>Professional Development</t>
  </si>
  <si>
    <t>ADEPT</t>
  </si>
  <si>
    <t>4. ADEPT</t>
  </si>
  <si>
    <t>Position</t>
  </si>
  <si>
    <t>1. Schools</t>
  </si>
  <si>
    <t>2. State</t>
  </si>
  <si>
    <t>Technology</t>
  </si>
  <si>
    <t>1. Business and Community</t>
  </si>
  <si>
    <t>2. Other Agencies &amp; Entities</t>
  </si>
  <si>
    <t>Arts Curricula (H910)</t>
  </si>
  <si>
    <t>2014-15</t>
  </si>
  <si>
    <t>Incentive for Computer Coding Teachers</t>
  </si>
  <si>
    <t xml:space="preserve">  </t>
  </si>
  <si>
    <t>2018-19</t>
  </si>
  <si>
    <t>Call Me Mister (H120)</t>
  </si>
  <si>
    <t>Nonrecurring</t>
  </si>
  <si>
    <t xml:space="preserve">Computer Science Task Force </t>
  </si>
  <si>
    <t xml:space="preserve">Industry Certifications </t>
  </si>
  <si>
    <t>Abbeville Districts Capital Improvements</t>
  </si>
  <si>
    <t>*</t>
  </si>
  <si>
    <t>Industry Certifications/Credentials</t>
  </si>
  <si>
    <t xml:space="preserve">Career &amp; Technology Education </t>
  </si>
  <si>
    <r>
      <rPr>
        <b/>
        <sz val="12"/>
        <color indexed="8"/>
        <rFont val="Arial"/>
        <family val="2"/>
      </rPr>
      <t>*</t>
    </r>
    <r>
      <rPr>
        <sz val="10"/>
        <color indexed="8"/>
        <rFont val="Arial"/>
        <family val="2"/>
      </rPr>
      <t xml:space="preserve"> Vetoed by Governor</t>
    </r>
  </si>
  <si>
    <t>ETV - K-12 Public Education (H670)</t>
  </si>
  <si>
    <t>ETV - Infrastructure (H670)</t>
  </si>
  <si>
    <t>Literacy &amp; Distance Learning (P360)</t>
  </si>
  <si>
    <t xml:space="preserve">Reach Out and Read (A850) </t>
  </si>
  <si>
    <t>SC Youth Challenge Academy (E240)</t>
  </si>
  <si>
    <t>Education Oversight Committee (A850)</t>
  </si>
  <si>
    <t>Science PLUS (A850)</t>
  </si>
  <si>
    <t>STEM Centers SC (H120)</t>
  </si>
  <si>
    <t>Teach For America SC (A850)</t>
  </si>
  <si>
    <t>Gov. School Arts &amp; Humanities (H630)</t>
  </si>
  <si>
    <t>Will Lou Gray Opportunity School (H710)</t>
  </si>
  <si>
    <t>School for Deaf &amp; Blind (H750)</t>
  </si>
  <si>
    <t>Disabilities &amp; Special Needs (J160)</t>
  </si>
  <si>
    <t>SC Council on Economic Education (H270)</t>
  </si>
  <si>
    <t>John De La Howe School (L120)</t>
  </si>
  <si>
    <t>Clemson Ag Ed Teachers (P200)</t>
  </si>
  <si>
    <t>Center for Educational Partnerships (H270)</t>
  </si>
  <si>
    <t>Quaver Music (H120)</t>
  </si>
  <si>
    <t>Centers of Excellence-CHE (H030)</t>
  </si>
  <si>
    <t>Teacher Recruitment Program-CHE (H030)</t>
  </si>
  <si>
    <t>Teacher Loan Program-State Treasurer (E160)</t>
  </si>
  <si>
    <t>Regional Education Centers (P320)</t>
  </si>
  <si>
    <t>Family Connection SC (H630)</t>
  </si>
  <si>
    <t>Center for Ed, Recruitment, Ret, and Adv (H470)</t>
  </si>
  <si>
    <t>Gov. School Science &amp; Math (H630)</t>
  </si>
  <si>
    <t>National Board Payments</t>
  </si>
  <si>
    <t>Contractual Services</t>
  </si>
  <si>
    <t>Carry Forward Funds</t>
  </si>
  <si>
    <t>TOTAL:</t>
  </si>
  <si>
    <t>2019-20</t>
  </si>
  <si>
    <t>EOC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</si>
</sst>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\$#,##0"/>
    <numFmt numFmtId="165" formatCode="&quot;$&quot;#,##0"/>
  </numFmts>
  <fonts count="19" x14ac:knownFonts="1">
    <font>
      <sz val="10"/>
      <color indexed="8"/>
      <name val="Times New Roman"/>
      <charset val="204"/>
    </font>
    <font>
      <b/>
      <sz val="7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b/>
      <sz val="12"/>
      <color indexed="8"/>
      <name val="Arial"/>
      <family val="2"/>
    </font>
    <font>
      <sz val="8"/>
      <name val="Verdana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/>
    </xf>
    <xf numFmtId="3" fontId="8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3" fontId="9" fillId="0" borderId="1" xfId="0" applyNumberFormat="1" applyFont="1" applyFill="1" applyBorder="1" applyAlignment="1">
      <alignment horizontal="right" vertical="top" wrapText="1"/>
    </xf>
    <xf numFmtId="3" fontId="11" fillId="0" borderId="1" xfId="0" applyNumberFormat="1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12" fillId="0" borderId="1" xfId="0" applyNumberFormat="1" applyFont="1" applyFill="1" applyBorder="1" applyAlignment="1">
      <alignment horizontal="right" vertical="top" wrapText="1"/>
    </xf>
    <xf numFmtId="165" fontId="12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3" fontId="11" fillId="3" borderId="1" xfId="0" applyNumberFormat="1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justify" vertical="center"/>
    </xf>
    <xf numFmtId="8" fontId="16" fillId="0" borderId="0" xfId="0" applyNumberFormat="1" applyFont="1" applyFill="1" applyBorder="1" applyAlignment="1">
      <alignment horizontal="justify" vertical="center"/>
    </xf>
    <xf numFmtId="8" fontId="17" fillId="0" borderId="0" xfId="0" applyNumberFormat="1" applyFont="1" applyFill="1" applyBorder="1" applyAlignment="1">
      <alignment horizontal="justify" vertical="center"/>
    </xf>
    <xf numFmtId="8" fontId="2" fillId="0" borderId="0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6" fontId="2" fillId="0" borderId="1" xfId="0" applyNumberFormat="1" applyFont="1" applyFill="1" applyBorder="1" applyAlignment="1">
      <alignment horizontal="left" vertical="top"/>
    </xf>
    <xf numFmtId="38" fontId="18" fillId="0" borderId="1" xfId="0" applyNumberFormat="1" applyFont="1" applyFill="1" applyBorder="1" applyAlignment="1">
      <alignment horizontal="left" vertical="top"/>
    </xf>
    <xf numFmtId="38" fontId="18" fillId="0" borderId="1" xfId="0" applyNumberFormat="1" applyFont="1" applyFill="1" applyBorder="1" applyAlignment="1">
      <alignment horizontal="right" vertical="top"/>
    </xf>
    <xf numFmtId="38" fontId="16" fillId="0" borderId="1" xfId="0" applyNumberFormat="1" applyFont="1" applyFill="1" applyBorder="1" applyAlignment="1">
      <alignment horizontal="right" vertical="center" wrapText="1"/>
    </xf>
    <xf numFmtId="38" fontId="16" fillId="0" borderId="1" xfId="0" applyNumberFormat="1" applyFont="1" applyFill="1" applyBorder="1" applyAlignment="1">
      <alignment horizontal="right" vertical="top"/>
    </xf>
    <xf numFmtId="38" fontId="2" fillId="0" borderId="1" xfId="0" applyNumberFormat="1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left" vertical="top"/>
    </xf>
    <xf numFmtId="165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view="pageLayout" zoomScale="142" zoomScaleNormal="100" zoomScalePageLayoutView="142" workbookViewId="0">
      <selection activeCell="G1" sqref="G1"/>
    </sheetView>
  </sheetViews>
  <sheetFormatPr defaultColWidth="8.83203125" defaultRowHeight="12.75" x14ac:dyDescent="0.2"/>
  <cols>
    <col min="1" max="1" width="45.1640625" style="37" bestFit="1" customWidth="1"/>
    <col min="2" max="2" width="1.1640625" style="37" customWidth="1"/>
    <col min="3" max="3" width="16.1640625" style="37" hidden="1" customWidth="1"/>
    <col min="4" max="4" width="14" style="37" hidden="1" customWidth="1"/>
    <col min="5" max="5" width="16.1640625" style="37" bestFit="1" customWidth="1"/>
    <col min="6" max="6" width="16" style="37" bestFit="1" customWidth="1"/>
    <col min="7" max="7" width="21.5" style="37" customWidth="1"/>
    <col min="8" max="10" width="8.83203125" style="37"/>
    <col min="11" max="11" width="24.6640625" style="37" customWidth="1"/>
    <col min="12" max="16384" width="8.83203125" style="37"/>
  </cols>
  <sheetData>
    <row r="1" spans="1:7" ht="25.5" x14ac:dyDescent="0.2">
      <c r="A1" s="70" t="s">
        <v>23</v>
      </c>
      <c r="B1" s="70"/>
      <c r="C1" s="70"/>
      <c r="D1" s="70"/>
      <c r="E1" s="70"/>
      <c r="F1" s="70"/>
      <c r="G1" s="69" t="s">
        <v>116</v>
      </c>
    </row>
    <row r="2" spans="1:7" ht="15" x14ac:dyDescent="0.2">
      <c r="A2" s="34"/>
      <c r="B2" s="38"/>
      <c r="C2" s="7" t="s">
        <v>73</v>
      </c>
      <c r="D2" s="8" t="s">
        <v>18</v>
      </c>
      <c r="E2" s="8" t="s">
        <v>29</v>
      </c>
      <c r="F2" s="8" t="s">
        <v>76</v>
      </c>
      <c r="G2" s="58" t="s">
        <v>115</v>
      </c>
    </row>
    <row r="3" spans="1:7" ht="25.5" x14ac:dyDescent="0.2">
      <c r="A3" s="9" t="s">
        <v>35</v>
      </c>
      <c r="B3" s="38"/>
      <c r="C3" s="34"/>
      <c r="D3" s="34"/>
      <c r="E3" s="34"/>
      <c r="F3" s="34"/>
      <c r="G3" s="1"/>
    </row>
    <row r="4" spans="1:7" ht="14.25" x14ac:dyDescent="0.2">
      <c r="A4" s="9" t="s">
        <v>36</v>
      </c>
      <c r="B4" s="38"/>
      <c r="C4" s="34"/>
      <c r="D4" s="10"/>
      <c r="E4" s="10"/>
      <c r="F4" s="10"/>
      <c r="G4" s="1"/>
    </row>
    <row r="5" spans="1:7" ht="14.25" x14ac:dyDescent="0.2">
      <c r="A5" s="23" t="s">
        <v>37</v>
      </c>
      <c r="B5" s="39"/>
      <c r="C5" s="6">
        <v>58629</v>
      </c>
      <c r="D5" s="6">
        <v>58629</v>
      </c>
      <c r="E5" s="25">
        <v>58629</v>
      </c>
      <c r="F5" s="25">
        <v>58629</v>
      </c>
      <c r="G5" s="1"/>
    </row>
    <row r="6" spans="1:7" ht="14.25" x14ac:dyDescent="0.2">
      <c r="A6" s="23" t="s">
        <v>24</v>
      </c>
      <c r="B6" s="39"/>
      <c r="C6" s="6">
        <v>136739</v>
      </c>
      <c r="D6" s="6">
        <v>136739</v>
      </c>
      <c r="E6" s="25">
        <v>136739</v>
      </c>
      <c r="F6" s="25">
        <v>136739</v>
      </c>
      <c r="G6" s="1"/>
    </row>
    <row r="7" spans="1:7" ht="14.25" x14ac:dyDescent="0.2">
      <c r="A7" s="23" t="s">
        <v>38</v>
      </c>
      <c r="B7" s="39"/>
      <c r="C7" s="6">
        <v>13573736</v>
      </c>
      <c r="D7" s="6">
        <v>15073736</v>
      </c>
      <c r="E7" s="25">
        <v>15073736</v>
      </c>
      <c r="F7" s="25">
        <v>15073736</v>
      </c>
      <c r="G7" s="1"/>
    </row>
    <row r="8" spans="1:7" ht="14.25" x14ac:dyDescent="0.2">
      <c r="A8" s="23" t="s">
        <v>39</v>
      </c>
      <c r="B8" s="39"/>
      <c r="C8" s="6">
        <v>37386600</v>
      </c>
      <c r="D8" s="25">
        <v>37386600</v>
      </c>
      <c r="E8" s="25">
        <v>14386600</v>
      </c>
      <c r="F8" s="25">
        <v>24401779</v>
      </c>
      <c r="G8" s="1"/>
    </row>
    <row r="9" spans="1:7" ht="14.25" x14ac:dyDescent="0.2">
      <c r="A9" s="23" t="s">
        <v>31</v>
      </c>
      <c r="B9" s="39"/>
      <c r="C9" s="10"/>
      <c r="D9" s="10"/>
      <c r="E9" s="47">
        <v>12000000</v>
      </c>
      <c r="F9" s="47">
        <v>12000000</v>
      </c>
      <c r="G9" s="1"/>
    </row>
    <row r="10" spans="1:7" ht="14.25" x14ac:dyDescent="0.2">
      <c r="A10" s="23" t="s">
        <v>40</v>
      </c>
      <c r="B10" s="39"/>
      <c r="C10" s="6">
        <v>79551723</v>
      </c>
      <c r="D10" s="6">
        <v>79551723</v>
      </c>
      <c r="E10" s="25">
        <v>79551723</v>
      </c>
      <c r="F10" s="25">
        <v>79551723</v>
      </c>
      <c r="G10" s="1"/>
    </row>
    <row r="11" spans="1:7" ht="14.25" x14ac:dyDescent="0.2">
      <c r="A11" s="53" t="s">
        <v>83</v>
      </c>
      <c r="B11" s="38"/>
      <c r="C11" s="1"/>
      <c r="D11" s="12"/>
      <c r="E11" s="48"/>
      <c r="F11" s="47">
        <v>550000</v>
      </c>
      <c r="G11" s="2">
        <v>420221</v>
      </c>
    </row>
    <row r="12" spans="1:7" ht="14.25" x14ac:dyDescent="0.2">
      <c r="A12" s="11" t="s">
        <v>41</v>
      </c>
      <c r="B12" s="39"/>
      <c r="C12" s="6">
        <v>1487571</v>
      </c>
      <c r="D12" s="6">
        <v>1487571</v>
      </c>
      <c r="E12" s="25">
        <v>1487571</v>
      </c>
      <c r="F12" s="25">
        <v>1487571</v>
      </c>
      <c r="G12" s="1"/>
    </row>
    <row r="13" spans="1:7" ht="14.25" x14ac:dyDescent="0.2">
      <c r="A13" s="23" t="s">
        <v>84</v>
      </c>
      <c r="B13" s="40"/>
      <c r="C13" s="25"/>
      <c r="D13" s="25"/>
      <c r="E13" s="25">
        <v>18966830</v>
      </c>
      <c r="F13" s="25">
        <v>20072135</v>
      </c>
      <c r="G13" s="59" t="s">
        <v>26</v>
      </c>
    </row>
    <row r="14" spans="1:7" ht="14.25" x14ac:dyDescent="0.2">
      <c r="A14" s="11" t="s">
        <v>30</v>
      </c>
      <c r="B14" s="39"/>
      <c r="C14" s="10"/>
      <c r="D14" s="6">
        <v>1500000</v>
      </c>
      <c r="E14" s="25">
        <v>7500000</v>
      </c>
      <c r="F14" s="25">
        <v>7500000</v>
      </c>
      <c r="G14" s="1"/>
    </row>
    <row r="15" spans="1:7" ht="14.25" x14ac:dyDescent="0.2">
      <c r="A15" s="23" t="s">
        <v>42</v>
      </c>
      <c r="B15" s="39"/>
      <c r="C15" s="10"/>
      <c r="D15" s="6">
        <v>9922556</v>
      </c>
      <c r="E15" s="25">
        <v>9922556</v>
      </c>
      <c r="F15" s="25">
        <v>9922556</v>
      </c>
      <c r="G15" s="1"/>
    </row>
    <row r="16" spans="1:7" ht="14.25" x14ac:dyDescent="0.2">
      <c r="A16" s="11" t="s">
        <v>22</v>
      </c>
      <c r="B16" s="39"/>
      <c r="C16" s="6">
        <v>6013832</v>
      </c>
      <c r="D16" s="6">
        <v>8413832</v>
      </c>
      <c r="E16" s="25">
        <v>8413832</v>
      </c>
      <c r="F16" s="25">
        <v>8413832</v>
      </c>
      <c r="G16" s="1"/>
    </row>
    <row r="17" spans="1:7" ht="14.25" x14ac:dyDescent="0.2">
      <c r="A17" s="1"/>
      <c r="B17" s="39"/>
      <c r="C17" s="1"/>
      <c r="D17" s="1"/>
      <c r="E17" s="49"/>
      <c r="F17" s="49"/>
      <c r="G17" s="1"/>
    </row>
    <row r="18" spans="1:7" ht="15" x14ac:dyDescent="0.2">
      <c r="A18" s="13" t="s">
        <v>43</v>
      </c>
      <c r="B18" s="38"/>
      <c r="C18" s="14">
        <v>156059083</v>
      </c>
      <c r="D18" s="15">
        <f>SUM(D5:D16)</f>
        <v>153531386</v>
      </c>
      <c r="E18" s="50">
        <f>SUM(E5:E16)</f>
        <v>167498216</v>
      </c>
      <c r="F18" s="50">
        <f>SUM(F5:F16)</f>
        <v>179168700</v>
      </c>
      <c r="G18" s="1"/>
    </row>
    <row r="19" spans="1:7" ht="14.25" x14ac:dyDescent="0.2">
      <c r="A19" s="34"/>
      <c r="B19" s="38"/>
      <c r="C19" s="34"/>
      <c r="D19" s="10"/>
      <c r="E19" s="10"/>
      <c r="F19" s="10"/>
      <c r="G19" s="1"/>
    </row>
    <row r="20" spans="1:7" ht="14.25" x14ac:dyDescent="0.2">
      <c r="A20" s="9" t="s">
        <v>44</v>
      </c>
      <c r="B20" s="38"/>
      <c r="C20" s="34"/>
      <c r="D20" s="10"/>
      <c r="E20" s="10"/>
      <c r="F20" s="10"/>
      <c r="G20" s="1"/>
    </row>
    <row r="21" spans="1:7" ht="14.25" x14ac:dyDescent="0.2">
      <c r="A21" s="26" t="s">
        <v>37</v>
      </c>
      <c r="B21" s="38"/>
      <c r="C21" s="17">
        <v>488518</v>
      </c>
      <c r="D21" s="6">
        <v>488518</v>
      </c>
      <c r="E21" s="6">
        <v>548518</v>
      </c>
      <c r="F21" s="6">
        <v>548518</v>
      </c>
      <c r="G21" s="1"/>
    </row>
    <row r="22" spans="1:7" ht="14.25" x14ac:dyDescent="0.2">
      <c r="A22" s="26" t="s">
        <v>26</v>
      </c>
      <c r="B22" s="38"/>
      <c r="C22" s="34"/>
      <c r="D22" s="6">
        <v>60000</v>
      </c>
      <c r="E22" s="6" t="s">
        <v>26</v>
      </c>
      <c r="F22" s="6" t="s">
        <v>26</v>
      </c>
      <c r="G22" s="1"/>
    </row>
    <row r="23" spans="1:7" ht="14.25" x14ac:dyDescent="0.2">
      <c r="A23" s="28" t="s">
        <v>24</v>
      </c>
      <c r="B23" s="41"/>
      <c r="C23" s="29">
        <v>332948</v>
      </c>
      <c r="D23" s="30">
        <v>678748</v>
      </c>
      <c r="E23" s="30">
        <v>678748</v>
      </c>
      <c r="F23" s="30">
        <v>678748</v>
      </c>
      <c r="G23" s="1"/>
    </row>
    <row r="24" spans="1:7" ht="14.25" x14ac:dyDescent="0.2">
      <c r="A24" s="28" t="s">
        <v>45</v>
      </c>
      <c r="B24" s="41"/>
      <c r="C24" s="29">
        <v>27261400</v>
      </c>
      <c r="D24" s="30">
        <v>27261400</v>
      </c>
      <c r="E24" s="30">
        <v>27261400</v>
      </c>
      <c r="F24" s="30">
        <v>27261400</v>
      </c>
      <c r="G24" s="1"/>
    </row>
    <row r="25" spans="1:7" ht="15" x14ac:dyDescent="0.2">
      <c r="A25" s="13" t="s">
        <v>43</v>
      </c>
      <c r="B25" s="38"/>
      <c r="C25" s="14">
        <v>28082866</v>
      </c>
      <c r="D25" s="15">
        <f>SUM(D21:D24)</f>
        <v>28488666</v>
      </c>
      <c r="E25" s="15">
        <f>SUM(E21:E24)</f>
        <v>28488666</v>
      </c>
      <c r="F25" s="15">
        <v>28488666</v>
      </c>
      <c r="G25" s="1"/>
    </row>
    <row r="26" spans="1:7" ht="12" customHeight="1" x14ac:dyDescent="0.2">
      <c r="A26" s="34"/>
      <c r="B26" s="38"/>
      <c r="C26" s="34"/>
      <c r="D26" s="10"/>
      <c r="E26" s="10"/>
      <c r="F26" s="10"/>
      <c r="G26" s="1"/>
    </row>
    <row r="27" spans="1:7" ht="14.25" x14ac:dyDescent="0.2">
      <c r="A27" s="9" t="s">
        <v>46</v>
      </c>
      <c r="B27" s="38"/>
      <c r="C27" s="34"/>
      <c r="D27" s="10"/>
      <c r="E27" s="10"/>
      <c r="F27" s="10"/>
      <c r="G27" s="1"/>
    </row>
    <row r="28" spans="1:7" ht="14.25" x14ac:dyDescent="0.2">
      <c r="A28" s="23" t="s">
        <v>37</v>
      </c>
      <c r="B28" s="38"/>
      <c r="C28" s="17">
        <v>126232</v>
      </c>
      <c r="D28" s="6">
        <v>126232</v>
      </c>
      <c r="E28" s="6">
        <v>126232</v>
      </c>
      <c r="F28" s="6">
        <v>126232</v>
      </c>
      <c r="G28" s="1"/>
    </row>
    <row r="29" spans="1:7" ht="14.25" x14ac:dyDescent="0.2">
      <c r="A29" s="23" t="s">
        <v>47</v>
      </c>
      <c r="B29" s="38"/>
      <c r="C29" s="17">
        <v>4736</v>
      </c>
      <c r="D29" s="6">
        <v>4736</v>
      </c>
      <c r="E29" s="6">
        <v>4736</v>
      </c>
      <c r="F29" s="6">
        <v>4736</v>
      </c>
      <c r="G29" s="1"/>
    </row>
    <row r="30" spans="1:7" ht="14.25" x14ac:dyDescent="0.2">
      <c r="A30" s="23" t="s">
        <v>24</v>
      </c>
      <c r="B30" s="38"/>
      <c r="C30" s="17">
        <v>41987</v>
      </c>
      <c r="D30" s="6">
        <v>41987</v>
      </c>
      <c r="E30" s="6">
        <v>41987</v>
      </c>
      <c r="F30" s="6">
        <v>41987</v>
      </c>
      <c r="G30" s="1"/>
    </row>
    <row r="31" spans="1:7" ht="14.25" x14ac:dyDescent="0.2">
      <c r="A31" s="23" t="s">
        <v>48</v>
      </c>
      <c r="B31" s="42"/>
      <c r="C31" s="24">
        <v>6542052</v>
      </c>
      <c r="D31" s="25">
        <v>6542052</v>
      </c>
      <c r="E31" s="25">
        <v>6542052</v>
      </c>
      <c r="F31" s="25">
        <v>3271026</v>
      </c>
      <c r="G31" s="1"/>
    </row>
    <row r="32" spans="1:7" ht="14.25" x14ac:dyDescent="0.2">
      <c r="A32" s="11" t="s">
        <v>49</v>
      </c>
      <c r="B32" s="38"/>
      <c r="C32" s="17">
        <v>20922839</v>
      </c>
      <c r="D32" s="6">
        <v>20922839</v>
      </c>
      <c r="E32" s="6">
        <v>20922839</v>
      </c>
      <c r="F32" s="6">
        <v>20922839</v>
      </c>
      <c r="G32" s="1"/>
    </row>
    <row r="33" spans="1:7" ht="14.25" x14ac:dyDescent="0.2">
      <c r="A33" s="9"/>
      <c r="B33" s="38"/>
      <c r="C33" s="34"/>
      <c r="D33" s="10"/>
      <c r="E33" s="10"/>
      <c r="F33" s="10"/>
      <c r="G33" s="1"/>
    </row>
    <row r="34" spans="1:7" ht="15" x14ac:dyDescent="0.2">
      <c r="A34" s="13" t="s">
        <v>43</v>
      </c>
      <c r="B34" s="38"/>
      <c r="C34" s="14">
        <v>27637846</v>
      </c>
      <c r="D34" s="15">
        <f>SUM(D28:D32)</f>
        <v>27637846</v>
      </c>
      <c r="E34" s="15">
        <f>SUM(E28:E32)</f>
        <v>27637846</v>
      </c>
      <c r="F34" s="15">
        <f>SUM(F28:F32)</f>
        <v>24366820</v>
      </c>
      <c r="G34" s="1"/>
    </row>
    <row r="35" spans="1:7" ht="14.25" x14ac:dyDescent="0.2">
      <c r="A35" s="9" t="s">
        <v>50</v>
      </c>
      <c r="B35" s="38"/>
      <c r="C35" s="34"/>
      <c r="D35" s="10"/>
      <c r="E35" s="10"/>
      <c r="F35" s="10"/>
      <c r="G35" s="1"/>
    </row>
    <row r="36" spans="1:7" ht="14.25" x14ac:dyDescent="0.2">
      <c r="A36" s="16" t="s">
        <v>37</v>
      </c>
      <c r="B36" s="38"/>
      <c r="C36" s="17">
        <v>1236436</v>
      </c>
      <c r="D36" s="6">
        <v>1236436</v>
      </c>
      <c r="E36" s="6">
        <v>1236436</v>
      </c>
      <c r="F36" s="6">
        <v>1236436</v>
      </c>
      <c r="G36" s="1"/>
    </row>
    <row r="37" spans="1:7" ht="14.25" x14ac:dyDescent="0.2">
      <c r="A37" s="26" t="s">
        <v>24</v>
      </c>
      <c r="B37" s="38"/>
      <c r="C37" s="17">
        <v>1174752</v>
      </c>
      <c r="D37" s="6">
        <v>1374752</v>
      </c>
      <c r="E37" s="30">
        <v>1374752</v>
      </c>
      <c r="F37" s="30">
        <v>1374752</v>
      </c>
      <c r="G37" s="1"/>
    </row>
    <row r="38" spans="1:7" ht="14.25" x14ac:dyDescent="0.2">
      <c r="A38" s="26" t="s">
        <v>4</v>
      </c>
      <c r="B38" s="42"/>
      <c r="C38" s="27">
        <v>8800000</v>
      </c>
      <c r="D38" s="25">
        <v>12801301</v>
      </c>
      <c r="E38" s="25">
        <v>12801301</v>
      </c>
      <c r="F38" s="25">
        <v>23801301</v>
      </c>
      <c r="G38" s="1"/>
    </row>
    <row r="39" spans="1:7" ht="14.25" x14ac:dyDescent="0.2">
      <c r="A39" s="26" t="s">
        <v>8</v>
      </c>
      <c r="B39" s="42"/>
      <c r="C39" s="27">
        <v>7500000</v>
      </c>
      <c r="D39" s="25">
        <v>7500000</v>
      </c>
      <c r="E39" s="25">
        <v>7500000</v>
      </c>
      <c r="F39" s="25">
        <v>7500000</v>
      </c>
      <c r="G39" s="59" t="s">
        <v>26</v>
      </c>
    </row>
    <row r="40" spans="1:7" ht="14.25" x14ac:dyDescent="0.2">
      <c r="A40" s="16" t="s">
        <v>32</v>
      </c>
      <c r="B40" s="43"/>
      <c r="C40" s="16"/>
      <c r="D40" s="11"/>
      <c r="E40" s="18">
        <v>1400000</v>
      </c>
      <c r="F40" s="18">
        <v>1400000</v>
      </c>
      <c r="G40" s="1"/>
    </row>
    <row r="41" spans="1:7" ht="15" x14ac:dyDescent="0.2">
      <c r="A41" s="13" t="s">
        <v>43</v>
      </c>
      <c r="B41" s="38"/>
      <c r="C41" s="14">
        <v>18711188</v>
      </c>
      <c r="D41" s="15">
        <f>SUM(D36:D39)</f>
        <v>22912489</v>
      </c>
      <c r="E41" s="15">
        <f>SUM(E36:E40)</f>
        <v>24312489</v>
      </c>
      <c r="F41" s="15">
        <f>SUM(F36:F40)</f>
        <v>35312489</v>
      </c>
      <c r="G41" s="1"/>
    </row>
    <row r="42" spans="1:7" ht="14.25" x14ac:dyDescent="0.2">
      <c r="A42" s="34"/>
      <c r="B42" s="38"/>
      <c r="C42" s="34"/>
      <c r="D42" s="10"/>
      <c r="E42" s="10"/>
      <c r="F42" s="10"/>
      <c r="G42" s="1"/>
    </row>
    <row r="43" spans="1:7" ht="14.25" x14ac:dyDescent="0.2">
      <c r="A43" s="9" t="s">
        <v>5</v>
      </c>
      <c r="B43" s="38"/>
      <c r="C43" s="34"/>
      <c r="D43" s="10"/>
      <c r="E43" s="10"/>
      <c r="F43" s="10"/>
      <c r="G43" s="1"/>
    </row>
    <row r="44" spans="1:7" ht="14.25" x14ac:dyDescent="0.2">
      <c r="A44" s="16" t="s">
        <v>37</v>
      </c>
      <c r="B44" s="38"/>
      <c r="C44" s="17">
        <v>376246</v>
      </c>
      <c r="D44" s="6">
        <v>376246</v>
      </c>
      <c r="E44" s="6">
        <v>831246</v>
      </c>
      <c r="F44" s="6">
        <v>831246</v>
      </c>
      <c r="G44" s="1"/>
    </row>
    <row r="45" spans="1:7" ht="14.25" x14ac:dyDescent="0.2">
      <c r="A45" s="16" t="s">
        <v>24</v>
      </c>
      <c r="B45" s="38"/>
      <c r="C45" s="17">
        <v>556592</v>
      </c>
      <c r="D45" s="6">
        <v>556592</v>
      </c>
      <c r="E45" s="6">
        <v>556592</v>
      </c>
      <c r="F45" s="6">
        <v>556592</v>
      </c>
      <c r="G45" s="1"/>
    </row>
    <row r="46" spans="1:7" ht="14.25" x14ac:dyDescent="0.2">
      <c r="A46" s="16" t="s">
        <v>9</v>
      </c>
      <c r="B46" s="38"/>
      <c r="C46" s="17">
        <v>15513846</v>
      </c>
      <c r="D46" s="6">
        <v>15513846</v>
      </c>
      <c r="E46" s="6">
        <v>15513846</v>
      </c>
      <c r="F46" s="6">
        <v>15513846</v>
      </c>
      <c r="G46" s="1"/>
    </row>
    <row r="47" spans="1:7" ht="14.25" x14ac:dyDescent="0.2">
      <c r="A47" s="16" t="s">
        <v>51</v>
      </c>
      <c r="B47" s="38"/>
      <c r="C47" s="17">
        <v>34324437</v>
      </c>
      <c r="D47" s="6">
        <v>34324437</v>
      </c>
      <c r="E47" s="6">
        <v>34324437</v>
      </c>
      <c r="F47" s="6">
        <v>34324437</v>
      </c>
      <c r="G47" s="1"/>
    </row>
    <row r="48" spans="1:7" ht="19.5" customHeight="1" x14ac:dyDescent="0.2">
      <c r="A48" s="13" t="s">
        <v>43</v>
      </c>
      <c r="B48" s="38"/>
      <c r="C48" s="14">
        <v>50771121</v>
      </c>
      <c r="D48" s="15">
        <f>SUM(D44:D47)</f>
        <v>50771121</v>
      </c>
      <c r="E48" s="15">
        <f>SUM(E44:E47)</f>
        <v>51226121</v>
      </c>
      <c r="F48" s="15">
        <f>SUM(F44:F47)</f>
        <v>51226121</v>
      </c>
      <c r="G48" s="1"/>
    </row>
    <row r="49" spans="1:13" ht="14.25" x14ac:dyDescent="0.2">
      <c r="A49" s="34"/>
      <c r="B49" s="38"/>
      <c r="C49" s="34"/>
      <c r="D49" s="10"/>
      <c r="E49" s="10"/>
      <c r="F49" s="10"/>
      <c r="G49" s="1"/>
    </row>
    <row r="50" spans="1:13" ht="14.25" x14ac:dyDescent="0.2">
      <c r="A50" s="9" t="s">
        <v>6</v>
      </c>
      <c r="B50" s="38"/>
      <c r="C50" s="34"/>
      <c r="D50" s="10"/>
      <c r="E50" s="10"/>
      <c r="F50" s="10"/>
      <c r="G50" s="1"/>
    </row>
    <row r="51" spans="1:13" ht="14.25" x14ac:dyDescent="0.2">
      <c r="A51" s="9" t="s">
        <v>52</v>
      </c>
      <c r="B51" s="38"/>
      <c r="C51" s="34"/>
      <c r="D51" s="10"/>
      <c r="E51" s="10"/>
      <c r="F51" s="10"/>
      <c r="G51" s="1"/>
    </row>
    <row r="52" spans="1:13" ht="14.25" x14ac:dyDescent="0.2">
      <c r="A52" s="16" t="s">
        <v>37</v>
      </c>
      <c r="B52" s="38"/>
      <c r="C52" s="17">
        <v>1068102</v>
      </c>
      <c r="D52" s="6">
        <v>1068102</v>
      </c>
      <c r="E52" s="6">
        <v>1068102</v>
      </c>
      <c r="F52" s="6">
        <v>1068102</v>
      </c>
      <c r="G52" s="1"/>
    </row>
    <row r="53" spans="1:13" ht="14.25" x14ac:dyDescent="0.2">
      <c r="A53" s="16" t="s">
        <v>47</v>
      </c>
      <c r="B53" s="38"/>
      <c r="C53" s="17">
        <v>1579</v>
      </c>
      <c r="D53" s="6">
        <v>1579</v>
      </c>
      <c r="E53" s="6">
        <v>1579</v>
      </c>
      <c r="F53" s="6">
        <v>1579</v>
      </c>
      <c r="G53" s="1"/>
    </row>
    <row r="54" spans="1:13" ht="14.25" x14ac:dyDescent="0.2">
      <c r="A54" s="16" t="s">
        <v>24</v>
      </c>
      <c r="B54" s="38"/>
      <c r="C54" s="17">
        <v>638999</v>
      </c>
      <c r="D54" s="6">
        <v>638999</v>
      </c>
      <c r="E54" s="6">
        <v>638999</v>
      </c>
      <c r="F54" s="6">
        <v>638999</v>
      </c>
      <c r="G54" s="1"/>
    </row>
    <row r="55" spans="1:13" ht="23.25" customHeight="1" x14ac:dyDescent="0.2">
      <c r="A55" s="13" t="s">
        <v>43</v>
      </c>
      <c r="B55" s="38"/>
      <c r="C55" s="14">
        <v>1708680</v>
      </c>
      <c r="D55" s="15">
        <f>SUM(D52:D54)</f>
        <v>1708680</v>
      </c>
      <c r="E55" s="15">
        <f>SUM(E52:E54)</f>
        <v>1708680</v>
      </c>
      <c r="F55" s="15">
        <f>SUM(F52:F54)</f>
        <v>1708680</v>
      </c>
      <c r="G55" s="1"/>
    </row>
    <row r="56" spans="1:13" ht="14.25" x14ac:dyDescent="0.2">
      <c r="A56" s="34"/>
      <c r="B56" s="38"/>
      <c r="C56" s="34"/>
      <c r="D56" s="10"/>
      <c r="E56" s="10"/>
      <c r="F56" s="10"/>
      <c r="G56" s="1"/>
    </row>
    <row r="57" spans="1:13" ht="14.25" x14ac:dyDescent="0.2">
      <c r="A57" s="9" t="s">
        <v>53</v>
      </c>
      <c r="B57" s="38"/>
      <c r="C57" s="34"/>
      <c r="D57" s="10"/>
      <c r="E57" s="10"/>
      <c r="F57" s="10"/>
      <c r="G57" s="1"/>
    </row>
    <row r="58" spans="1:13" ht="14.25" x14ac:dyDescent="0.2">
      <c r="A58" s="9" t="s">
        <v>54</v>
      </c>
      <c r="B58" s="38"/>
      <c r="C58" s="34"/>
      <c r="D58" s="10"/>
      <c r="E58" s="10"/>
      <c r="F58" s="10"/>
      <c r="G58" s="1"/>
    </row>
    <row r="59" spans="1:13" ht="14.25" x14ac:dyDescent="0.2">
      <c r="A59" s="16" t="s">
        <v>55</v>
      </c>
      <c r="B59" s="38"/>
      <c r="C59" s="17">
        <v>155000</v>
      </c>
      <c r="D59" s="6">
        <v>155000</v>
      </c>
      <c r="E59" s="6">
        <v>155000</v>
      </c>
      <c r="F59" s="6">
        <v>155000</v>
      </c>
      <c r="G59" s="1"/>
    </row>
    <row r="60" spans="1:13" ht="14.25" x14ac:dyDescent="0.2">
      <c r="A60" s="16" t="s">
        <v>56</v>
      </c>
      <c r="B60" s="38"/>
      <c r="C60" s="17">
        <v>372724</v>
      </c>
      <c r="D60" s="6">
        <v>372724</v>
      </c>
      <c r="E60" s="6">
        <v>372724</v>
      </c>
      <c r="F60" s="6">
        <v>372724</v>
      </c>
      <c r="G60" s="1"/>
    </row>
    <row r="61" spans="1:13" ht="75" x14ac:dyDescent="0.2">
      <c r="A61" s="26" t="s">
        <v>57</v>
      </c>
      <c r="B61" s="42"/>
      <c r="C61" s="27">
        <v>127640691</v>
      </c>
      <c r="D61" s="25">
        <v>150823453</v>
      </c>
      <c r="E61" s="25">
        <v>150823453</v>
      </c>
      <c r="F61" s="25">
        <v>181230766</v>
      </c>
      <c r="G61" s="59" t="s">
        <v>75</v>
      </c>
      <c r="J61" s="54" t="s">
        <v>111</v>
      </c>
      <c r="K61" s="55">
        <v>47324930.609999999</v>
      </c>
      <c r="L61"/>
      <c r="M61"/>
    </row>
    <row r="62" spans="1:13" ht="60" x14ac:dyDescent="0.2">
      <c r="A62" s="16" t="s">
        <v>58</v>
      </c>
      <c r="B62" s="38"/>
      <c r="C62" s="17">
        <v>15766752</v>
      </c>
      <c r="D62" s="6">
        <v>18266752</v>
      </c>
      <c r="E62" s="6">
        <v>22521917</v>
      </c>
      <c r="F62" s="6">
        <v>35269769</v>
      </c>
      <c r="G62" s="59" t="s">
        <v>26</v>
      </c>
      <c r="J62" s="54" t="s">
        <v>112</v>
      </c>
      <c r="K62" s="55">
        <v>52166</v>
      </c>
      <c r="L62"/>
      <c r="M62"/>
    </row>
    <row r="63" spans="1:13" ht="60" x14ac:dyDescent="0.2">
      <c r="A63" s="26" t="s">
        <v>59</v>
      </c>
      <c r="B63" s="42"/>
      <c r="C63" s="27">
        <v>55500000</v>
      </c>
      <c r="D63" s="25">
        <v>54000000</v>
      </c>
      <c r="E63" s="25">
        <v>51000000</v>
      </c>
      <c r="F63" s="25">
        <v>44500000</v>
      </c>
      <c r="G63" s="1"/>
      <c r="J63" s="54" t="s">
        <v>113</v>
      </c>
      <c r="K63" s="56">
        <v>3935343.98</v>
      </c>
      <c r="L63"/>
      <c r="M63"/>
    </row>
    <row r="64" spans="1:13" ht="30" x14ac:dyDescent="0.2">
      <c r="A64" s="16" t="s">
        <v>60</v>
      </c>
      <c r="B64" s="38"/>
      <c r="C64" s="34"/>
      <c r="D64" s="6">
        <v>9748392</v>
      </c>
      <c r="E64" s="6">
        <v>9748392</v>
      </c>
      <c r="F64" s="6">
        <v>9748392</v>
      </c>
      <c r="G64" s="1"/>
      <c r="J64" s="54" t="s">
        <v>114</v>
      </c>
      <c r="K64"/>
      <c r="L64"/>
      <c r="M64" s="55">
        <v>58112440.590000004</v>
      </c>
    </row>
    <row r="65" spans="1:11" ht="14.25" x14ac:dyDescent="0.2">
      <c r="A65" s="16" t="s">
        <v>61</v>
      </c>
      <c r="B65" s="38"/>
      <c r="C65" s="17">
        <v>13596000</v>
      </c>
      <c r="D65" s="6">
        <v>14346000</v>
      </c>
      <c r="E65" s="6">
        <v>14721500</v>
      </c>
      <c r="F65" s="6">
        <v>14721500</v>
      </c>
      <c r="G65" s="1"/>
      <c r="K65" s="57">
        <f>SUM(K61:K63)</f>
        <v>51312440.589999996</v>
      </c>
    </row>
    <row r="66" spans="1:11" ht="14.25" x14ac:dyDescent="0.2">
      <c r="A66" s="16" t="s">
        <v>74</v>
      </c>
      <c r="B66" s="38"/>
      <c r="C66" s="17"/>
      <c r="D66" s="6"/>
      <c r="E66" s="6">
        <v>100000</v>
      </c>
      <c r="F66" s="6">
        <v>100000</v>
      </c>
      <c r="G66" s="1"/>
    </row>
    <row r="67" spans="1:11" ht="15" x14ac:dyDescent="0.2">
      <c r="A67" s="13" t="s">
        <v>43</v>
      </c>
      <c r="B67" s="38"/>
      <c r="C67" s="14">
        <v>213031167</v>
      </c>
      <c r="D67" s="15">
        <f>SUM(D59:D65)</f>
        <v>247712321</v>
      </c>
      <c r="E67" s="15">
        <f>SUM(E59:E66)</f>
        <v>249442986</v>
      </c>
      <c r="F67" s="15">
        <f>SUM(F59:F66)</f>
        <v>286098151</v>
      </c>
      <c r="G67" s="1"/>
    </row>
    <row r="68" spans="1:11" ht="15" x14ac:dyDescent="0.2">
      <c r="A68" s="13"/>
      <c r="B68" s="38"/>
      <c r="C68" s="14"/>
      <c r="D68" s="15"/>
      <c r="E68" s="15"/>
      <c r="F68" s="15"/>
      <c r="G68" s="1"/>
    </row>
    <row r="69" spans="1:11" ht="14.25" x14ac:dyDescent="0.2">
      <c r="A69" s="9" t="s">
        <v>62</v>
      </c>
      <c r="B69" s="38"/>
      <c r="C69" s="34"/>
      <c r="D69" s="10"/>
      <c r="E69" s="10"/>
      <c r="F69" s="10"/>
      <c r="G69" s="1"/>
    </row>
    <row r="70" spans="1:11" ht="14.25" x14ac:dyDescent="0.2">
      <c r="A70" s="9" t="s">
        <v>54</v>
      </c>
      <c r="B70" s="38"/>
      <c r="C70" s="34"/>
      <c r="D70" s="10"/>
      <c r="E70" s="10"/>
      <c r="F70" s="10"/>
      <c r="G70" s="1"/>
    </row>
    <row r="71" spans="1:11" ht="14.25" x14ac:dyDescent="0.2">
      <c r="A71" s="26" t="s">
        <v>63</v>
      </c>
      <c r="B71" s="42"/>
      <c r="C71" s="27">
        <v>5515911</v>
      </c>
      <c r="D71" s="25">
        <v>9515911</v>
      </c>
      <c r="E71" s="25">
        <v>9515911</v>
      </c>
      <c r="F71" s="25">
        <v>2771758</v>
      </c>
      <c r="G71" s="1"/>
    </row>
    <row r="72" spans="1:11" ht="14.25" x14ac:dyDescent="0.2">
      <c r="A72" s="16" t="s">
        <v>64</v>
      </c>
      <c r="B72" s="38"/>
      <c r="C72" s="17">
        <v>873909</v>
      </c>
      <c r="D72" s="6">
        <v>873909</v>
      </c>
      <c r="E72" s="6">
        <v>873909</v>
      </c>
      <c r="F72" s="6">
        <v>873909</v>
      </c>
      <c r="G72" s="1"/>
    </row>
    <row r="73" spans="1:11" ht="14.25" x14ac:dyDescent="0.2">
      <c r="A73" s="34"/>
      <c r="B73" s="38"/>
      <c r="C73" s="34"/>
      <c r="D73" s="10"/>
      <c r="E73" s="10"/>
      <c r="F73" s="10"/>
      <c r="G73" s="1"/>
    </row>
    <row r="74" spans="1:11" ht="15" x14ac:dyDescent="0.2">
      <c r="A74" s="13" t="s">
        <v>43</v>
      </c>
      <c r="B74" s="38"/>
      <c r="C74" s="14">
        <v>6389820</v>
      </c>
      <c r="D74" s="15">
        <f>SUM(D71:D72)</f>
        <v>10389820</v>
      </c>
      <c r="E74" s="15">
        <f>SUM(E71:E72)</f>
        <v>10389820</v>
      </c>
      <c r="F74" s="15">
        <f>SUM(F71:F72)</f>
        <v>3645667</v>
      </c>
      <c r="G74" s="1"/>
    </row>
    <row r="75" spans="1:11" ht="14.25" x14ac:dyDescent="0.2">
      <c r="A75" s="34"/>
      <c r="B75" s="38"/>
      <c r="C75" s="34"/>
      <c r="D75" s="10"/>
      <c r="E75" s="10"/>
      <c r="F75" s="10"/>
      <c r="G75" s="1"/>
    </row>
    <row r="76" spans="1:11" ht="14.25" x14ac:dyDescent="0.2">
      <c r="A76" s="9" t="s">
        <v>65</v>
      </c>
      <c r="B76" s="38"/>
      <c r="C76" s="34"/>
      <c r="D76" s="10"/>
      <c r="E76" s="10"/>
      <c r="F76" s="10"/>
      <c r="G76" s="1"/>
    </row>
    <row r="77" spans="1:11" ht="14.25" x14ac:dyDescent="0.2">
      <c r="A77" s="16" t="s">
        <v>66</v>
      </c>
      <c r="B77" s="38"/>
      <c r="C77" s="34"/>
      <c r="D77" s="6">
        <v>65000</v>
      </c>
      <c r="E77" s="6">
        <v>65000</v>
      </c>
      <c r="F77" s="6">
        <v>65000</v>
      </c>
      <c r="G77" s="1"/>
    </row>
    <row r="78" spans="1:11" ht="15" x14ac:dyDescent="0.2">
      <c r="A78" s="13" t="s">
        <v>43</v>
      </c>
      <c r="B78" s="38"/>
      <c r="C78" s="34"/>
      <c r="D78" s="15">
        <f>SUM(D77)</f>
        <v>65000</v>
      </c>
      <c r="E78" s="15">
        <f>SUM(E77)</f>
        <v>65000</v>
      </c>
      <c r="F78" s="15">
        <f>SUM(F77)</f>
        <v>65000</v>
      </c>
      <c r="G78" s="1"/>
    </row>
    <row r="79" spans="1:11" ht="14.25" x14ac:dyDescent="0.2">
      <c r="A79" s="34"/>
      <c r="B79" s="38"/>
      <c r="C79" s="34"/>
      <c r="D79" s="10"/>
      <c r="E79" s="10"/>
      <c r="F79" s="10"/>
      <c r="G79" s="1"/>
    </row>
    <row r="80" spans="1:11" ht="14.25" x14ac:dyDescent="0.2">
      <c r="A80" s="9" t="s">
        <v>3</v>
      </c>
      <c r="B80" s="38"/>
      <c r="C80" s="34"/>
      <c r="D80" s="10"/>
      <c r="E80" s="10"/>
      <c r="F80" s="10"/>
      <c r="G80" s="1"/>
    </row>
    <row r="81" spans="1:7" ht="14.25" x14ac:dyDescent="0.2">
      <c r="A81" s="9" t="s">
        <v>67</v>
      </c>
      <c r="B81" s="38"/>
      <c r="C81" s="34"/>
      <c r="D81" s="10"/>
      <c r="E81" s="10"/>
      <c r="F81" s="10"/>
      <c r="G81" s="1"/>
    </row>
    <row r="82" spans="1:7" ht="14.25" x14ac:dyDescent="0.2">
      <c r="A82" s="9" t="s">
        <v>68</v>
      </c>
      <c r="B82" s="38"/>
      <c r="C82" s="34"/>
      <c r="D82" s="10"/>
      <c r="E82" s="10"/>
      <c r="F82" s="10"/>
      <c r="G82" s="1"/>
    </row>
    <row r="83" spans="1:7" ht="14.25" x14ac:dyDescent="0.2">
      <c r="A83" s="16" t="s">
        <v>37</v>
      </c>
      <c r="B83" s="38"/>
      <c r="C83" s="17">
        <v>82049</v>
      </c>
      <c r="D83" s="6">
        <v>82049</v>
      </c>
      <c r="E83" s="6">
        <v>82049</v>
      </c>
      <c r="F83" s="6">
        <v>82049</v>
      </c>
      <c r="G83" s="1"/>
    </row>
    <row r="84" spans="1:7" ht="14.25" x14ac:dyDescent="0.2">
      <c r="A84" s="16" t="s">
        <v>47</v>
      </c>
      <c r="B84" s="38"/>
      <c r="C84" s="17">
        <v>83121</v>
      </c>
      <c r="D84" s="6">
        <v>83121</v>
      </c>
      <c r="E84" s="6">
        <v>83121</v>
      </c>
      <c r="F84" s="6">
        <v>83121</v>
      </c>
      <c r="G84" s="1"/>
    </row>
    <row r="85" spans="1:7" ht="14.25" x14ac:dyDescent="0.2">
      <c r="A85" s="16" t="s">
        <v>24</v>
      </c>
      <c r="B85" s="38"/>
      <c r="C85" s="17">
        <v>279032</v>
      </c>
      <c r="D85" s="6">
        <v>279032</v>
      </c>
      <c r="E85" s="6">
        <v>279032</v>
      </c>
      <c r="F85" s="6">
        <v>279032</v>
      </c>
      <c r="G85" s="1"/>
    </row>
    <row r="86" spans="1:7" ht="14.25" x14ac:dyDescent="0.2">
      <c r="A86" s="16" t="s">
        <v>69</v>
      </c>
      <c r="B86" s="38"/>
      <c r="C86" s="17">
        <v>10171826</v>
      </c>
      <c r="D86" s="6">
        <v>12271826</v>
      </c>
      <c r="E86" s="6">
        <v>12271826</v>
      </c>
      <c r="F86" s="6">
        <v>12271826</v>
      </c>
      <c r="G86" s="1"/>
    </row>
    <row r="87" spans="1:7" ht="14.25" x14ac:dyDescent="0.2">
      <c r="A87" s="16"/>
      <c r="B87" s="38"/>
      <c r="C87" s="17">
        <v>1064221</v>
      </c>
      <c r="D87" s="6">
        <v>1249821</v>
      </c>
      <c r="E87" s="6" t="s">
        <v>26</v>
      </c>
      <c r="F87" s="6" t="s">
        <v>26</v>
      </c>
      <c r="G87" s="1"/>
    </row>
    <row r="88" spans="1:7" ht="15" x14ac:dyDescent="0.2">
      <c r="A88" s="13" t="s">
        <v>43</v>
      </c>
      <c r="B88" s="38"/>
      <c r="C88" s="14">
        <v>11680249</v>
      </c>
      <c r="D88" s="15">
        <f>SUM(D83:D87)</f>
        <v>13965849</v>
      </c>
      <c r="E88" s="15">
        <f>SUM(E83:E87)</f>
        <v>12716028</v>
      </c>
      <c r="F88" s="15">
        <f>SUM(F83:F87)</f>
        <v>12716028</v>
      </c>
      <c r="G88" s="1"/>
    </row>
    <row r="89" spans="1:7" ht="15" x14ac:dyDescent="0.2">
      <c r="A89" s="13"/>
      <c r="B89" s="38"/>
      <c r="C89" s="14"/>
      <c r="D89" s="15"/>
      <c r="E89" s="15"/>
      <c r="F89" s="15"/>
      <c r="G89" s="1"/>
    </row>
    <row r="90" spans="1:7" ht="15" x14ac:dyDescent="0.2">
      <c r="A90" s="9" t="s">
        <v>7</v>
      </c>
      <c r="B90" s="38"/>
      <c r="C90" s="14"/>
      <c r="D90" s="15"/>
      <c r="E90" s="15">
        <v>1249821</v>
      </c>
      <c r="F90" s="15">
        <v>1249821</v>
      </c>
      <c r="G90" s="1"/>
    </row>
    <row r="91" spans="1:7" ht="14.25" x14ac:dyDescent="0.2">
      <c r="A91" s="34"/>
      <c r="B91" s="38"/>
      <c r="C91" s="34"/>
      <c r="D91" s="10"/>
      <c r="E91" s="10"/>
      <c r="F91" s="10"/>
      <c r="G91" s="1"/>
    </row>
    <row r="92" spans="1:7" ht="14.25" x14ac:dyDescent="0.2">
      <c r="A92" s="9" t="s">
        <v>2</v>
      </c>
      <c r="B92" s="38"/>
      <c r="C92" s="34"/>
      <c r="D92" s="10"/>
      <c r="E92" s="10"/>
      <c r="F92" s="10"/>
      <c r="G92" s="1"/>
    </row>
    <row r="93" spans="1:7" ht="14.25" x14ac:dyDescent="0.2">
      <c r="A93" s="9" t="s">
        <v>70</v>
      </c>
      <c r="B93" s="38"/>
      <c r="C93" s="34"/>
      <c r="D93" s="10"/>
      <c r="E93" s="10"/>
      <c r="F93" s="10"/>
      <c r="G93" s="1"/>
    </row>
    <row r="94" spans="1:7" ht="14.25" x14ac:dyDescent="0.2">
      <c r="A94" s="9" t="s">
        <v>71</v>
      </c>
      <c r="B94" s="38"/>
      <c r="C94" s="34"/>
      <c r="D94" s="10"/>
      <c r="E94" s="10"/>
      <c r="F94" s="10"/>
      <c r="G94" s="1"/>
    </row>
    <row r="95" spans="1:7" ht="14.25" x14ac:dyDescent="0.2">
      <c r="A95" s="16" t="s">
        <v>86</v>
      </c>
      <c r="B95" s="38"/>
      <c r="C95" s="17">
        <v>2829281</v>
      </c>
      <c r="D95" s="6">
        <v>3394281</v>
      </c>
      <c r="E95" s="6">
        <v>3576409</v>
      </c>
      <c r="F95" s="6">
        <v>3576409</v>
      </c>
      <c r="G95" s="1"/>
    </row>
    <row r="96" spans="1:7" ht="14.25" x14ac:dyDescent="0.2">
      <c r="A96" s="16" t="s">
        <v>87</v>
      </c>
      <c r="B96" s="38"/>
      <c r="C96" s="17">
        <v>2000000</v>
      </c>
      <c r="D96" s="6">
        <v>2000000</v>
      </c>
      <c r="E96" s="6">
        <v>2000000</v>
      </c>
      <c r="F96" s="6">
        <v>2150000</v>
      </c>
      <c r="G96" s="1"/>
    </row>
    <row r="97" spans="1:7" ht="14.25" x14ac:dyDescent="0.2">
      <c r="A97" s="16" t="s">
        <v>88</v>
      </c>
      <c r="B97" s="38"/>
      <c r="C97" s="17">
        <v>415000</v>
      </c>
      <c r="D97" s="6">
        <v>415000</v>
      </c>
      <c r="E97" s="6">
        <v>415000</v>
      </c>
      <c r="F97" s="6">
        <v>415000</v>
      </c>
      <c r="G97" s="1"/>
    </row>
    <row r="98" spans="1:7" ht="14.25" x14ac:dyDescent="0.2">
      <c r="A98" s="16" t="s">
        <v>89</v>
      </c>
      <c r="B98" s="38"/>
      <c r="C98" s="34"/>
      <c r="D98" s="6">
        <v>1000000</v>
      </c>
      <c r="E98" s="6">
        <v>1000000</v>
      </c>
      <c r="F98" s="6">
        <v>1000000</v>
      </c>
      <c r="G98" s="1"/>
    </row>
    <row r="99" spans="1:7" ht="14.25" x14ac:dyDescent="0.2">
      <c r="A99" s="16" t="s">
        <v>90</v>
      </c>
      <c r="B99" s="38"/>
      <c r="C99" s="17">
        <v>1000000</v>
      </c>
      <c r="D99" s="6">
        <v>1000000</v>
      </c>
      <c r="E99" s="6">
        <v>1000000</v>
      </c>
      <c r="F99" s="6">
        <v>1000000</v>
      </c>
      <c r="G99" s="1"/>
    </row>
    <row r="100" spans="1:7" ht="15" x14ac:dyDescent="0.2">
      <c r="A100" s="26" t="s">
        <v>72</v>
      </c>
      <c r="B100" s="42"/>
      <c r="C100" s="44"/>
      <c r="D100" s="25">
        <v>1000000</v>
      </c>
      <c r="E100" s="25">
        <v>1070000</v>
      </c>
      <c r="F100" s="25">
        <v>1170000</v>
      </c>
      <c r="G100" s="60"/>
    </row>
    <row r="101" spans="1:7" ht="15" x14ac:dyDescent="0.2">
      <c r="A101" s="16" t="s">
        <v>91</v>
      </c>
      <c r="B101" s="38"/>
      <c r="C101" s="17">
        <v>1643242</v>
      </c>
      <c r="D101" s="6">
        <v>1793242</v>
      </c>
      <c r="E101" s="30">
        <v>1793242</v>
      </c>
      <c r="F101" s="30">
        <v>1793242</v>
      </c>
      <c r="G101" s="61"/>
    </row>
    <row r="102" spans="1:7" ht="15" x14ac:dyDescent="0.2">
      <c r="A102" s="16" t="s">
        <v>92</v>
      </c>
      <c r="B102" s="38"/>
      <c r="C102" s="17">
        <v>503406</v>
      </c>
      <c r="D102" s="6">
        <v>563406</v>
      </c>
      <c r="E102" s="30">
        <v>563406</v>
      </c>
      <c r="F102" s="30">
        <v>563406</v>
      </c>
      <c r="G102" s="61"/>
    </row>
    <row r="103" spans="1:7" ht="15" x14ac:dyDescent="0.2">
      <c r="A103" s="26" t="s">
        <v>93</v>
      </c>
      <c r="B103" s="42"/>
      <c r="C103" s="27">
        <v>1750000</v>
      </c>
      <c r="D103" s="25">
        <v>1750000</v>
      </c>
      <c r="E103" s="30">
        <v>1750000</v>
      </c>
      <c r="F103" s="30">
        <v>1750000</v>
      </c>
      <c r="G103" s="61"/>
    </row>
    <row r="104" spans="1:7" ht="15" x14ac:dyDescent="0.2">
      <c r="A104" s="16" t="s">
        <v>94</v>
      </c>
      <c r="B104" s="38"/>
      <c r="C104" s="17">
        <v>3000000</v>
      </c>
      <c r="D104" s="6">
        <v>3000000</v>
      </c>
      <c r="E104" s="30">
        <v>3000000</v>
      </c>
      <c r="F104" s="30">
        <v>3000000</v>
      </c>
      <c r="G104" s="61"/>
    </row>
    <row r="105" spans="1:7" ht="15" x14ac:dyDescent="0.2">
      <c r="A105" s="16" t="s">
        <v>95</v>
      </c>
      <c r="B105" s="38"/>
      <c r="C105" s="17">
        <v>959994</v>
      </c>
      <c r="D105" s="6">
        <v>1192439</v>
      </c>
      <c r="E105" s="30">
        <v>1355672</v>
      </c>
      <c r="F105" s="30">
        <v>1449647</v>
      </c>
      <c r="G105" s="62">
        <v>101929</v>
      </c>
    </row>
    <row r="106" spans="1:7" ht="15" x14ac:dyDescent="0.2">
      <c r="A106" s="16" t="s">
        <v>96</v>
      </c>
      <c r="B106" s="38"/>
      <c r="C106" s="17">
        <v>605294</v>
      </c>
      <c r="D106" s="6">
        <v>605294</v>
      </c>
      <c r="E106" s="30">
        <v>651383</v>
      </c>
      <c r="F106" s="30">
        <v>681998</v>
      </c>
      <c r="G106" s="62">
        <v>27340</v>
      </c>
    </row>
    <row r="107" spans="1:7" ht="15" x14ac:dyDescent="0.2">
      <c r="A107" s="26" t="s">
        <v>97</v>
      </c>
      <c r="B107" s="38"/>
      <c r="C107" s="17">
        <v>7439286</v>
      </c>
      <c r="D107" s="6">
        <v>7439286</v>
      </c>
      <c r="E107" s="30">
        <v>7557223</v>
      </c>
      <c r="F107" s="30">
        <v>7618282</v>
      </c>
      <c r="G107" s="63">
        <v>189295</v>
      </c>
    </row>
    <row r="108" spans="1:7" ht="15" x14ac:dyDescent="0.2">
      <c r="A108" s="26" t="s">
        <v>98</v>
      </c>
      <c r="B108" s="38"/>
      <c r="C108" s="17">
        <v>613653</v>
      </c>
      <c r="D108" s="6">
        <v>548653</v>
      </c>
      <c r="E108" s="30">
        <v>548653</v>
      </c>
      <c r="F108" s="30">
        <v>468653</v>
      </c>
      <c r="G108" s="61"/>
    </row>
    <row r="109" spans="1:7" ht="15" x14ac:dyDescent="0.2">
      <c r="A109" s="26" t="s">
        <v>99</v>
      </c>
      <c r="B109" s="38"/>
      <c r="C109" s="17">
        <v>300000</v>
      </c>
      <c r="D109" s="6">
        <v>300000</v>
      </c>
      <c r="E109" s="30">
        <v>300000</v>
      </c>
      <c r="F109" s="30">
        <v>300000</v>
      </c>
      <c r="G109" s="61">
        <v>-60000</v>
      </c>
    </row>
    <row r="110" spans="1:7" ht="15" x14ac:dyDescent="0.2">
      <c r="A110" s="26" t="s">
        <v>100</v>
      </c>
      <c r="B110" s="38"/>
      <c r="C110" s="17">
        <v>417734</v>
      </c>
      <c r="D110" s="6">
        <v>417734</v>
      </c>
      <c r="E110" s="30">
        <v>417734</v>
      </c>
      <c r="F110" s="30">
        <v>417734</v>
      </c>
      <c r="G110" s="61"/>
    </row>
    <row r="111" spans="1:7" ht="15" x14ac:dyDescent="0.2">
      <c r="A111" s="26" t="s">
        <v>101</v>
      </c>
      <c r="B111" s="38"/>
      <c r="C111" s="17">
        <v>889758</v>
      </c>
      <c r="D111" s="6">
        <v>989758</v>
      </c>
      <c r="E111" s="30">
        <v>989758</v>
      </c>
      <c r="F111" s="30">
        <v>1008253</v>
      </c>
      <c r="G111" s="63">
        <v>55780</v>
      </c>
    </row>
    <row r="112" spans="1:7" ht="14.25" x14ac:dyDescent="0.2">
      <c r="A112" s="26" t="s">
        <v>102</v>
      </c>
      <c r="B112" s="38"/>
      <c r="C112" s="17">
        <v>715933</v>
      </c>
      <c r="D112" s="6">
        <v>715933</v>
      </c>
      <c r="E112" s="6">
        <v>715933</v>
      </c>
      <c r="F112" s="6">
        <v>715933</v>
      </c>
      <c r="G112" s="64"/>
    </row>
    <row r="113" spans="1:7" ht="15.75" x14ac:dyDescent="0.2">
      <c r="A113" s="26" t="s">
        <v>103</v>
      </c>
      <c r="B113" s="38"/>
      <c r="C113" s="51"/>
      <c r="D113" s="52"/>
      <c r="E113" s="18">
        <v>100000</v>
      </c>
      <c r="F113" s="18">
        <v>100000</v>
      </c>
      <c r="G113" s="65" t="s">
        <v>82</v>
      </c>
    </row>
    <row r="114" spans="1:7" ht="14.25" x14ac:dyDescent="0.2">
      <c r="A114" s="26" t="s">
        <v>104</v>
      </c>
      <c r="B114" s="38"/>
      <c r="C114" s="17">
        <v>1137526</v>
      </c>
      <c r="D114" s="6">
        <v>1137526</v>
      </c>
      <c r="E114" s="6">
        <v>1137526</v>
      </c>
      <c r="F114" s="6">
        <v>1137526</v>
      </c>
      <c r="G114" s="1"/>
    </row>
    <row r="115" spans="1:7" ht="14.25" x14ac:dyDescent="0.2">
      <c r="A115" s="26" t="s">
        <v>105</v>
      </c>
      <c r="B115" s="38"/>
      <c r="C115" s="17">
        <v>4243527</v>
      </c>
      <c r="D115" s="6">
        <v>4243527</v>
      </c>
      <c r="E115" s="6">
        <v>4243527</v>
      </c>
      <c r="F115" s="6">
        <v>4243527</v>
      </c>
      <c r="G115" s="1"/>
    </row>
    <row r="116" spans="1:7" ht="38.25" x14ac:dyDescent="0.2">
      <c r="A116" s="26" t="s">
        <v>10</v>
      </c>
      <c r="B116" s="38"/>
      <c r="C116" s="34"/>
      <c r="D116" s="10"/>
      <c r="E116" s="10"/>
      <c r="F116" s="10"/>
      <c r="G116" s="1"/>
    </row>
    <row r="117" spans="1:7" ht="25.5" x14ac:dyDescent="0.2">
      <c r="A117" s="26" t="s">
        <v>106</v>
      </c>
      <c r="B117" s="38"/>
      <c r="C117" s="17">
        <v>5089881</v>
      </c>
      <c r="D117" s="6">
        <v>5089881</v>
      </c>
      <c r="E117" s="6">
        <v>5089881</v>
      </c>
      <c r="F117" s="6">
        <v>5089881</v>
      </c>
      <c r="G117" s="1"/>
    </row>
    <row r="118" spans="1:7" ht="14.25" x14ac:dyDescent="0.2">
      <c r="A118" s="26" t="s">
        <v>17</v>
      </c>
      <c r="B118" s="38"/>
      <c r="C118" s="17"/>
      <c r="D118" s="6"/>
      <c r="E118" s="6">
        <v>3926408</v>
      </c>
      <c r="F118" s="6">
        <v>3926408</v>
      </c>
      <c r="G118" s="1"/>
    </row>
    <row r="119" spans="1:7" ht="14.25" x14ac:dyDescent="0.2">
      <c r="A119" s="26" t="s">
        <v>107</v>
      </c>
      <c r="B119" s="38"/>
      <c r="C119" s="17">
        <v>1302000</v>
      </c>
      <c r="D119" s="6">
        <v>1802000</v>
      </c>
      <c r="E119" s="6">
        <v>1952000</v>
      </c>
      <c r="F119" s="6">
        <v>1952000</v>
      </c>
      <c r="G119" s="1"/>
    </row>
    <row r="120" spans="1:7" ht="14.25" x14ac:dyDescent="0.2">
      <c r="A120" s="26" t="s">
        <v>108</v>
      </c>
      <c r="B120" s="38"/>
      <c r="C120" s="34"/>
      <c r="D120" s="6">
        <v>300000</v>
      </c>
      <c r="E120" s="6">
        <v>300000</v>
      </c>
      <c r="F120" s="6">
        <v>300000</v>
      </c>
      <c r="G120" s="1"/>
    </row>
    <row r="121" spans="1:7" ht="25.5" x14ac:dyDescent="0.2">
      <c r="A121" s="26" t="s">
        <v>109</v>
      </c>
      <c r="B121" s="42"/>
      <c r="C121" s="27">
        <v>531680</v>
      </c>
      <c r="D121" s="25">
        <v>531680</v>
      </c>
      <c r="E121" s="25">
        <v>531680</v>
      </c>
      <c r="F121" s="25">
        <v>531680</v>
      </c>
      <c r="G121" s="1"/>
    </row>
    <row r="122" spans="1:7" ht="14.25" x14ac:dyDescent="0.2">
      <c r="A122" s="26" t="s">
        <v>110</v>
      </c>
      <c r="B122" s="42"/>
      <c r="C122" s="27">
        <v>533130</v>
      </c>
      <c r="D122" s="25">
        <v>719425</v>
      </c>
      <c r="E122" s="25">
        <v>860442</v>
      </c>
      <c r="F122" s="25">
        <v>1032006</v>
      </c>
      <c r="G122" s="2">
        <v>103200</v>
      </c>
    </row>
    <row r="123" spans="1:7" ht="14.25" x14ac:dyDescent="0.2">
      <c r="A123" s="16" t="s">
        <v>77</v>
      </c>
      <c r="B123" s="38"/>
      <c r="C123" s="17"/>
      <c r="D123" s="6"/>
      <c r="E123" s="6"/>
      <c r="F123" s="6">
        <v>500000</v>
      </c>
      <c r="G123" s="1"/>
    </row>
    <row r="124" spans="1:7" s="46" customFormat="1" ht="14.25" x14ac:dyDescent="0.2">
      <c r="A124" s="5"/>
      <c r="B124" s="45"/>
      <c r="C124" s="5"/>
      <c r="D124" s="19"/>
      <c r="E124" s="19"/>
      <c r="F124" s="19"/>
      <c r="G124" s="66"/>
    </row>
    <row r="125" spans="1:7" s="46" customFormat="1" ht="15" x14ac:dyDescent="0.2">
      <c r="A125" s="13" t="s">
        <v>43</v>
      </c>
      <c r="B125" s="38"/>
      <c r="C125" s="14">
        <v>38494186</v>
      </c>
      <c r="D125" s="15">
        <f>SUM(D95:D124)</f>
        <v>41949065</v>
      </c>
      <c r="E125" s="15">
        <f>SUM(E95:E124)</f>
        <v>46845877</v>
      </c>
      <c r="F125" s="15">
        <f>SUM(F95:F124)</f>
        <v>47891585</v>
      </c>
      <c r="G125" s="66"/>
    </row>
    <row r="126" spans="1:7" ht="14.25" x14ac:dyDescent="0.2">
      <c r="A126" s="9" t="s">
        <v>1</v>
      </c>
      <c r="B126" s="38"/>
      <c r="C126" s="34"/>
      <c r="D126" s="10"/>
      <c r="E126" s="10"/>
      <c r="F126" s="10"/>
      <c r="G126" s="1"/>
    </row>
    <row r="127" spans="1:7" ht="14.25" x14ac:dyDescent="0.2">
      <c r="A127" s="26" t="s">
        <v>11</v>
      </c>
      <c r="B127" s="42"/>
      <c r="C127" s="27">
        <v>12575684</v>
      </c>
      <c r="D127" s="25">
        <v>12575684</v>
      </c>
      <c r="E127" s="25">
        <v>41198813</v>
      </c>
      <c r="F127" s="25">
        <v>22032195</v>
      </c>
      <c r="G127" s="1"/>
    </row>
    <row r="128" spans="1:7" ht="15" x14ac:dyDescent="0.2">
      <c r="A128" s="13" t="s">
        <v>43</v>
      </c>
      <c r="B128" s="38"/>
      <c r="C128" s="14">
        <v>12575684</v>
      </c>
      <c r="D128" s="15">
        <f>SUM(D127)</f>
        <v>12575684</v>
      </c>
      <c r="E128" s="15">
        <f>SUM(E127)</f>
        <v>41198813</v>
      </c>
      <c r="F128" s="15">
        <f>SUM(F127)</f>
        <v>22032195</v>
      </c>
      <c r="G128" s="1"/>
    </row>
    <row r="129" spans="1:7" ht="14.25" x14ac:dyDescent="0.2">
      <c r="A129" s="34"/>
      <c r="B129" s="38"/>
      <c r="C129" s="34"/>
      <c r="D129" s="10"/>
      <c r="E129" s="10"/>
      <c r="F129" s="10"/>
      <c r="G129" s="1"/>
    </row>
    <row r="130" spans="1:7" ht="15" x14ac:dyDescent="0.2">
      <c r="A130" s="35" t="s">
        <v>0</v>
      </c>
      <c r="B130" s="42"/>
      <c r="C130" s="36">
        <v>56253692</v>
      </c>
      <c r="D130" s="25">
        <v>81118747</v>
      </c>
      <c r="E130" s="25">
        <v>100556551</v>
      </c>
      <c r="F130" s="25">
        <v>113680850</v>
      </c>
      <c r="G130" s="63">
        <v>15404235</v>
      </c>
    </row>
    <row r="131" spans="1:7" ht="15" x14ac:dyDescent="0.2">
      <c r="A131" s="13" t="s">
        <v>43</v>
      </c>
      <c r="B131" s="38"/>
      <c r="C131" s="34"/>
      <c r="D131" s="15">
        <f>SUM(D130)</f>
        <v>81118747</v>
      </c>
      <c r="E131" s="15">
        <f>SUM(E130)</f>
        <v>100556551</v>
      </c>
      <c r="F131" s="15">
        <v>113680850</v>
      </c>
      <c r="G131" s="1"/>
    </row>
    <row r="132" spans="1:7" ht="14.25" x14ac:dyDescent="0.2">
      <c r="A132" s="34"/>
      <c r="B132" s="38"/>
      <c r="C132" s="34"/>
      <c r="D132" s="10"/>
      <c r="E132" s="10"/>
      <c r="F132" s="10"/>
      <c r="G132" s="1"/>
    </row>
    <row r="133" spans="1:7" ht="14.25" x14ac:dyDescent="0.2">
      <c r="A133" s="9" t="s">
        <v>12</v>
      </c>
      <c r="B133" s="38"/>
      <c r="C133" s="34"/>
      <c r="D133" s="10"/>
      <c r="E133" s="10"/>
      <c r="F133" s="10"/>
      <c r="G133" s="1"/>
    </row>
    <row r="134" spans="1:7" ht="14.25" x14ac:dyDescent="0.2">
      <c r="A134" s="16" t="s">
        <v>33</v>
      </c>
      <c r="B134" s="38"/>
      <c r="C134" s="17">
        <v>2182993</v>
      </c>
      <c r="D134" s="6">
        <v>2179885</v>
      </c>
      <c r="E134" s="6">
        <v>2179885</v>
      </c>
      <c r="F134" s="6">
        <v>2179885</v>
      </c>
      <c r="G134" s="1"/>
    </row>
    <row r="135" spans="1:7" ht="14.25" x14ac:dyDescent="0.2">
      <c r="A135" s="16" t="s">
        <v>19</v>
      </c>
      <c r="B135" s="38"/>
      <c r="C135" s="17">
        <v>1872789</v>
      </c>
      <c r="D135" s="6">
        <v>121540</v>
      </c>
      <c r="E135" s="6">
        <v>121540</v>
      </c>
      <c r="F135" s="6">
        <v>121540</v>
      </c>
      <c r="G135" s="1"/>
    </row>
    <row r="136" spans="1:7" ht="14.25" x14ac:dyDescent="0.2">
      <c r="A136" s="16" t="s">
        <v>34</v>
      </c>
      <c r="B136" s="38"/>
      <c r="C136" s="17"/>
      <c r="D136" s="6">
        <v>150000</v>
      </c>
      <c r="E136" s="6">
        <v>150000</v>
      </c>
      <c r="F136" s="6">
        <v>150000</v>
      </c>
      <c r="G136" s="1"/>
    </row>
    <row r="137" spans="1:7" ht="14.25" x14ac:dyDescent="0.2">
      <c r="A137" s="16" t="s">
        <v>24</v>
      </c>
      <c r="B137" s="38"/>
      <c r="C137" s="17"/>
      <c r="D137" s="6">
        <v>1906225</v>
      </c>
      <c r="E137" s="6">
        <v>1906225</v>
      </c>
      <c r="F137" s="6">
        <v>1906225</v>
      </c>
      <c r="G137" s="1"/>
    </row>
    <row r="138" spans="1:7" ht="14.25" x14ac:dyDescent="0.2">
      <c r="A138" s="16" t="s">
        <v>13</v>
      </c>
      <c r="B138" s="38"/>
      <c r="C138" s="17">
        <v>11262214</v>
      </c>
      <c r="D138" s="6">
        <v>14435228</v>
      </c>
      <c r="E138" s="6">
        <v>14435228</v>
      </c>
      <c r="F138" s="6">
        <v>14435228</v>
      </c>
      <c r="G138" s="1"/>
    </row>
    <row r="139" spans="1:7" ht="14.25" x14ac:dyDescent="0.2">
      <c r="A139" s="16" t="s">
        <v>14</v>
      </c>
      <c r="B139" s="38"/>
      <c r="C139" s="17">
        <v>9767864</v>
      </c>
      <c r="D139" s="6">
        <v>9767864</v>
      </c>
      <c r="E139" s="6">
        <v>9767864</v>
      </c>
      <c r="F139" s="6">
        <v>9767864</v>
      </c>
      <c r="G139" s="1"/>
    </row>
    <row r="140" spans="1:7" ht="14.25" x14ac:dyDescent="0.2">
      <c r="A140" s="16" t="s">
        <v>15</v>
      </c>
      <c r="B140" s="38"/>
      <c r="C140" s="17">
        <v>677349</v>
      </c>
      <c r="D140" s="6">
        <v>1015485</v>
      </c>
      <c r="E140" s="6">
        <v>775485</v>
      </c>
      <c r="F140" s="6">
        <v>775485</v>
      </c>
      <c r="G140" s="1"/>
    </row>
    <row r="141" spans="1:7" ht="14.25" x14ac:dyDescent="0.2">
      <c r="A141" s="16" t="s">
        <v>16</v>
      </c>
      <c r="B141" s="38"/>
      <c r="C141" s="17">
        <v>437476</v>
      </c>
      <c r="D141" s="6">
        <v>3686408</v>
      </c>
      <c r="E141" s="6"/>
      <c r="F141" s="6"/>
      <c r="G141" s="1"/>
    </row>
    <row r="142" spans="1:7" ht="15" x14ac:dyDescent="0.2">
      <c r="A142" s="13" t="s">
        <v>43</v>
      </c>
      <c r="B142" s="38"/>
      <c r="C142" s="14">
        <v>26200685</v>
      </c>
      <c r="D142" s="15">
        <f>SUM(D134:D141)</f>
        <v>33262635</v>
      </c>
      <c r="E142" s="15">
        <f>SUM(E134:E141)</f>
        <v>29336227</v>
      </c>
      <c r="F142" s="15">
        <f>SUM(F134:F141)</f>
        <v>29336227</v>
      </c>
      <c r="G142" s="67" t="s">
        <v>26</v>
      </c>
    </row>
    <row r="143" spans="1:7" ht="15" x14ac:dyDescent="0.2">
      <c r="A143" s="13" t="s">
        <v>20</v>
      </c>
      <c r="B143" s="38"/>
      <c r="C143" s="20">
        <v>647596267</v>
      </c>
      <c r="D143" s="21">
        <v>751585000</v>
      </c>
      <c r="E143" s="21">
        <f>(E142+E131+E128+E125+E90+E88+E78+E74+E67+E55+E48+E41+E34+E25+E18)</f>
        <v>792673141</v>
      </c>
      <c r="F143" s="21">
        <f>(F142+F131+F128+F125+F90+F88+F78+F74+F67+F55+F48+F41+F34+F25+F18)</f>
        <v>836987000</v>
      </c>
      <c r="G143" s="68">
        <f>SUM(G5:G142)</f>
        <v>16242000</v>
      </c>
    </row>
    <row r="144" spans="1:7" ht="25.5" x14ac:dyDescent="0.2">
      <c r="A144" s="13" t="s">
        <v>21</v>
      </c>
      <c r="B144" s="38"/>
      <c r="C144" s="34"/>
      <c r="D144" s="10"/>
      <c r="E144" s="22">
        <v>4828859</v>
      </c>
      <c r="F144" s="22"/>
      <c r="G144" s="1"/>
    </row>
    <row r="145" spans="1:7" x14ac:dyDescent="0.2">
      <c r="A145" s="1"/>
      <c r="B145" s="38"/>
      <c r="C145" s="1"/>
      <c r="D145" s="1"/>
      <c r="E145" s="1"/>
      <c r="F145" s="1"/>
      <c r="G145" s="1"/>
    </row>
    <row r="146" spans="1:7" x14ac:dyDescent="0.2">
      <c r="A146" s="3" t="s">
        <v>78</v>
      </c>
      <c r="B146" s="38"/>
      <c r="C146" s="1"/>
      <c r="D146" s="1"/>
      <c r="E146" s="1"/>
      <c r="F146" s="1"/>
      <c r="G146" s="1"/>
    </row>
    <row r="147" spans="1:7" x14ac:dyDescent="0.2">
      <c r="A147" s="34" t="s">
        <v>79</v>
      </c>
      <c r="B147" s="38"/>
      <c r="C147" s="1"/>
      <c r="D147" s="1"/>
      <c r="E147" s="2">
        <v>400000</v>
      </c>
      <c r="F147" s="2"/>
      <c r="G147" s="1"/>
    </row>
    <row r="148" spans="1:7" x14ac:dyDescent="0.2">
      <c r="A148" s="34" t="s">
        <v>80</v>
      </c>
      <c r="B148" s="38"/>
      <c r="C148" s="1"/>
      <c r="D148" s="1"/>
      <c r="E148" s="2">
        <v>6821500</v>
      </c>
      <c r="F148" s="2">
        <v>5109000</v>
      </c>
      <c r="G148" s="1"/>
    </row>
    <row r="149" spans="1:7" x14ac:dyDescent="0.2">
      <c r="A149" s="34" t="s">
        <v>80</v>
      </c>
      <c r="B149" s="38"/>
      <c r="C149" s="1"/>
      <c r="D149" s="1"/>
      <c r="E149" s="2">
        <v>3000000</v>
      </c>
      <c r="F149" s="4">
        <v>2450000</v>
      </c>
      <c r="G149" s="1"/>
    </row>
    <row r="150" spans="1:7" x14ac:dyDescent="0.2">
      <c r="A150" s="34" t="s">
        <v>81</v>
      </c>
      <c r="B150" s="38"/>
      <c r="C150" s="1"/>
      <c r="D150" s="1"/>
      <c r="E150" s="2">
        <v>55828859</v>
      </c>
      <c r="F150" s="2"/>
      <c r="G150" s="1"/>
    </row>
    <row r="151" spans="1:7" x14ac:dyDescent="0.2">
      <c r="A151" s="34" t="s">
        <v>27</v>
      </c>
      <c r="B151" s="38"/>
      <c r="C151" s="1"/>
      <c r="D151" s="1"/>
      <c r="E151" s="2">
        <v>1308500</v>
      </c>
      <c r="F151" s="2"/>
      <c r="G151" s="1"/>
    </row>
    <row r="152" spans="1:7" x14ac:dyDescent="0.2">
      <c r="A152" s="34" t="s">
        <v>28</v>
      </c>
      <c r="B152" s="38"/>
      <c r="C152" s="1"/>
      <c r="D152" s="1"/>
      <c r="E152" s="4">
        <v>450000</v>
      </c>
      <c r="F152" s="4"/>
      <c r="G152" s="1"/>
    </row>
    <row r="153" spans="1:7" x14ac:dyDescent="0.2">
      <c r="A153" s="31" t="s">
        <v>25</v>
      </c>
      <c r="B153" s="41"/>
      <c r="C153" s="32"/>
      <c r="D153" s="32"/>
      <c r="E153" s="33">
        <f>SUM(E147:E152)</f>
        <v>67808859</v>
      </c>
      <c r="F153" s="33">
        <f>SUM(F147:F152)</f>
        <v>7559000</v>
      </c>
      <c r="G153" s="1"/>
    </row>
    <row r="154" spans="1:7" x14ac:dyDescent="0.2">
      <c r="A154" s="1"/>
      <c r="B154" s="1"/>
      <c r="C154" s="1"/>
      <c r="D154" s="1"/>
      <c r="E154" s="1"/>
      <c r="F154" s="1"/>
      <c r="G154" s="1"/>
    </row>
    <row r="155" spans="1:7" ht="15.75" x14ac:dyDescent="0.2">
      <c r="A155" s="1" t="s">
        <v>85</v>
      </c>
      <c r="B155" s="1"/>
      <c r="C155" s="1"/>
      <c r="D155" s="1"/>
      <c r="E155" s="1"/>
      <c r="F155" s="1"/>
      <c r="G155" s="1"/>
    </row>
  </sheetData>
  <mergeCells count="1">
    <mergeCell ref="A1:F1"/>
  </mergeCells>
  <phoneticPr fontId="15" type="noConversion"/>
  <pageMargins left="0.45" right="0.45" top="0.5" bottom="0.5" header="0.3" footer="0.3"/>
  <pageSetup orientation="portrait" r:id="rId1"/>
  <headerFooter>
    <oddHeader xml:space="preserve">&amp;L
</oddHeader>
    <oddFooter>&amp;R&amp;P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MBARTON</dc:creator>
  <cp:lastModifiedBy>Barton, Melanie</cp:lastModifiedBy>
  <cp:lastPrinted>2018-11-27T18:03:14Z</cp:lastPrinted>
  <dcterms:created xsi:type="dcterms:W3CDTF">2016-12-08T14:42:42Z</dcterms:created>
  <dcterms:modified xsi:type="dcterms:W3CDTF">2018-12-11T15:00:48Z</dcterms:modified>
</cp:coreProperties>
</file>